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Active\M2\"/>
    </mc:Choice>
  </mc:AlternateContent>
  <bookViews>
    <workbookView xWindow="0" yWindow="0" windowWidth="23535" windowHeight="10845"/>
  </bookViews>
  <sheets>
    <sheet name="Sheet1" sheetId="1" r:id="rId1"/>
  </sheets>
  <definedNames>
    <definedName name="solver_adj" localSheetId="0" hidden="1">Sheet1!$C$16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Sheet1!$H$19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M5" i="1" l="1"/>
  <c r="M4" i="1"/>
  <c r="M3" i="1"/>
  <c r="M2" i="1"/>
  <c r="B28" i="1" l="1"/>
  <c r="B26" i="1" l="1"/>
  <c r="B25" i="1"/>
  <c r="D17" i="1" l="1"/>
  <c r="C26" i="1" s="1"/>
  <c r="C17" i="1"/>
  <c r="C25" i="1" s="1"/>
  <c r="G10" i="1" l="1"/>
  <c r="C10" i="1"/>
  <c r="D10" i="1" s="1"/>
  <c r="E10" i="1" s="1"/>
  <c r="G9" i="1"/>
  <c r="C9" i="1"/>
  <c r="D9" i="1" s="1"/>
  <c r="E9" i="1" s="1"/>
  <c r="G4" i="1"/>
  <c r="C4" i="1"/>
  <c r="D4" i="1" s="1"/>
  <c r="E4" i="1" s="1"/>
  <c r="D16" i="1" l="1"/>
  <c r="H9" i="1" s="1"/>
  <c r="I9" i="1" s="1"/>
  <c r="H4" i="1" l="1"/>
  <c r="I4" i="1" s="1"/>
  <c r="H10" i="1"/>
  <c r="I10" i="1" s="1"/>
  <c r="G12" i="1"/>
  <c r="G11" i="1"/>
  <c r="G8" i="1"/>
  <c r="G5" i="1"/>
  <c r="G3" i="1"/>
  <c r="G2" i="1"/>
  <c r="C5" i="1"/>
  <c r="D5" i="1" s="1"/>
  <c r="E5" i="1" s="1"/>
  <c r="C12" i="1"/>
  <c r="D12" i="1" s="1"/>
  <c r="E12" i="1" s="1"/>
  <c r="C11" i="1"/>
  <c r="D11" i="1" s="1"/>
  <c r="E11" i="1" s="1"/>
  <c r="C8" i="1"/>
  <c r="D8" i="1" s="1"/>
  <c r="E8" i="1" s="1"/>
  <c r="C3" i="1"/>
  <c r="D3" i="1" s="1"/>
  <c r="E3" i="1" s="1"/>
  <c r="C2" i="1"/>
  <c r="D2" i="1" s="1"/>
  <c r="E2" i="1" l="1"/>
  <c r="H19" i="1"/>
  <c r="H12" i="1"/>
  <c r="I12" i="1" s="1"/>
  <c r="H8" i="1"/>
  <c r="I8" i="1" s="1"/>
  <c r="H11" i="1"/>
  <c r="I11" i="1" s="1"/>
  <c r="H2" i="1"/>
  <c r="H3" i="1"/>
  <c r="I3" i="1" s="1"/>
  <c r="H5" i="1"/>
  <c r="I5" i="1" s="1"/>
  <c r="E13" i="1" l="1"/>
  <c r="E14" i="1"/>
  <c r="I2" i="1"/>
  <c r="I19" i="1"/>
  <c r="E16" i="1" l="1"/>
  <c r="I13" i="1"/>
  <c r="I14" i="1"/>
  <c r="I16" i="1" l="1"/>
</calcChain>
</file>

<file path=xl/sharedStrings.xml><?xml version="1.0" encoding="utf-8"?>
<sst xmlns="http://schemas.openxmlformats.org/spreadsheetml/2006/main" count="42" uniqueCount="30">
  <si>
    <t>Outside</t>
  </si>
  <si>
    <t>Inside</t>
  </si>
  <si>
    <t>Offset</t>
  </si>
  <si>
    <t>Scaling%</t>
  </si>
  <si>
    <t>X</t>
  </si>
  <si>
    <t>Y</t>
  </si>
  <si>
    <t>Meas X</t>
  </si>
  <si>
    <t>Scaled</t>
  </si>
  <si>
    <t>Diff</t>
  </si>
  <si>
    <t>Meas Y</t>
  </si>
  <si>
    <t>Print the Calibration Cross part first with no scaling or offset.</t>
  </si>
  <si>
    <t>Enter measured values from the part into the green cells.</t>
  </si>
  <si>
    <t>Scaling % makes a greater difference on the large dimensions.</t>
  </si>
  <si>
    <t>Offset has an equal impact on all dimensions.</t>
  </si>
  <si>
    <t>Experiment with scaling and offset values to minimize the values in the blue cells</t>
  </si>
  <si>
    <t>Karl Zemlin karl@karlzemlin.com 2016.07.08</t>
  </si>
  <si>
    <t>X Scale</t>
  </si>
  <si>
    <t>Y Scale</t>
  </si>
  <si>
    <t>Z Scale</t>
  </si>
  <si>
    <t>H Offset</t>
  </si>
  <si>
    <t>Height</t>
  </si>
  <si>
    <t>Meas Z</t>
  </si>
  <si>
    <t>Scale</t>
  </si>
  <si>
    <t>X Span</t>
  </si>
  <si>
    <t>Y Span</t>
  </si>
  <si>
    <t>For INCHES</t>
  </si>
  <si>
    <t>Target value is 10.00</t>
  </si>
  <si>
    <t>Max Tolerance</t>
  </si>
  <si>
    <t>Min Tolerance</t>
  </si>
  <si>
    <t>Inside/Outside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</si>
</sst>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3" borderId="1" xfId="0" applyNumberFormat="1" applyFill="1" applyBorder="1"/>
    <xf numFmtId="0" fontId="0" fillId="2" borderId="3" xfId="0" applyFill="1" applyBorder="1"/>
    <xf numFmtId="2" fontId="0" fillId="4" borderId="5" xfId="0" applyNumberFormat="1" applyFill="1" applyBorder="1" applyProtection="1">
      <protection locked="0"/>
    </xf>
    <xf numFmtId="2" fontId="0" fillId="5" borderId="6" xfId="0" applyNumberFormat="1" applyFill="1" applyBorder="1"/>
    <xf numFmtId="2" fontId="0" fillId="4" borderId="7" xfId="0" applyNumberFormat="1" applyFill="1" applyBorder="1" applyProtection="1">
      <protection locked="0"/>
    </xf>
    <xf numFmtId="2" fontId="0" fillId="3" borderId="8" xfId="0" applyNumberFormat="1" applyFill="1" applyBorder="1"/>
    <xf numFmtId="2" fontId="0" fillId="5" borderId="9" xfId="0" applyNumberFormat="1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3" xfId="0" applyFill="1" applyBorder="1"/>
    <xf numFmtId="2" fontId="0" fillId="4" borderId="14" xfId="0" applyNumberFormat="1" applyFill="1" applyBorder="1" applyProtection="1">
      <protection locked="0"/>
    </xf>
    <xf numFmtId="2" fontId="0" fillId="3" borderId="4" xfId="0" applyNumberFormat="1" applyFill="1" applyBorder="1"/>
    <xf numFmtId="2" fontId="0" fillId="5" borderId="15" xfId="0" applyNumberFormat="1" applyFill="1" applyBorder="1"/>
    <xf numFmtId="0" fontId="0" fillId="2" borderId="2" xfId="0" applyFill="1" applyBorder="1"/>
    <xf numFmtId="0" fontId="0" fillId="6" borderId="19" xfId="0" applyFill="1" applyBorder="1"/>
    <xf numFmtId="2" fontId="0" fillId="6" borderId="20" xfId="0" applyNumberFormat="1" applyFill="1" applyBorder="1"/>
    <xf numFmtId="2" fontId="0" fillId="6" borderId="21" xfId="0" applyNumberFormat="1" applyFill="1" applyBorder="1"/>
    <xf numFmtId="2" fontId="0" fillId="6" borderId="22" xfId="0" applyNumberFormat="1" applyFill="1" applyBorder="1"/>
    <xf numFmtId="2" fontId="0" fillId="0" borderId="0" xfId="0" applyNumberFormat="1"/>
    <xf numFmtId="0" fontId="0" fillId="13" borderId="1" xfId="0" applyFill="1" applyBorder="1"/>
    <xf numFmtId="0" fontId="0" fillId="14" borderId="1" xfId="0" applyFill="1" applyBorder="1"/>
    <xf numFmtId="0" fontId="0" fillId="8" borderId="5" xfId="0" applyFill="1" applyBorder="1"/>
    <xf numFmtId="0" fontId="0" fillId="12" borderId="6" xfId="0" applyFill="1" applyBorder="1"/>
    <xf numFmtId="0" fontId="0" fillId="7" borderId="5" xfId="0" applyFill="1" applyBorder="1"/>
    <xf numFmtId="0" fontId="0" fillId="18" borderId="6" xfId="0" applyFill="1" applyBorder="1"/>
    <xf numFmtId="0" fontId="0" fillId="9" borderId="7" xfId="0" applyFill="1" applyBorder="1"/>
    <xf numFmtId="0" fontId="0" fillId="16" borderId="8" xfId="0" applyFill="1" applyBorder="1"/>
    <xf numFmtId="0" fontId="0" fillId="15" borderId="9" xfId="0" applyFill="1" applyBorder="1"/>
    <xf numFmtId="0" fontId="0" fillId="10" borderId="14" xfId="0" applyFill="1" applyBorder="1"/>
    <xf numFmtId="0" fontId="0" fillId="11" borderId="4" xfId="0" applyFill="1" applyBorder="1"/>
    <xf numFmtId="0" fontId="0" fillId="17" borderId="15" xfId="0" applyFill="1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9" xfId="0" applyBorder="1"/>
    <xf numFmtId="2" fontId="0" fillId="0" borderId="25" xfId="0" applyNumberFormat="1" applyBorder="1"/>
    <xf numFmtId="2" fontId="0" fillId="0" borderId="12" xfId="0" applyNumberFormat="1" applyBorder="1"/>
    <xf numFmtId="2" fontId="0" fillId="0" borderId="27" xfId="0" applyNumberFormat="1" applyBorder="1"/>
    <xf numFmtId="0" fontId="0" fillId="0" borderId="28" xfId="0" applyBorder="1"/>
    <xf numFmtId="0" fontId="0" fillId="0" borderId="10" xfId="0" applyBorder="1"/>
    <xf numFmtId="0" fontId="0" fillId="0" borderId="11" xfId="0" applyBorder="1"/>
    <xf numFmtId="2" fontId="0" fillId="6" borderId="11" xfId="0" applyNumberFormat="1" applyFill="1" applyBorder="1"/>
    <xf numFmtId="0" fontId="0" fillId="2" borderId="29" xfId="0" applyFill="1" applyBorder="1"/>
    <xf numFmtId="0" fontId="0" fillId="2" borderId="30" xfId="0" applyFill="1" applyBorder="1"/>
    <xf numFmtId="0" fontId="0" fillId="19" borderId="31" xfId="0" applyFill="1" applyBorder="1"/>
    <xf numFmtId="0" fontId="0" fillId="19" borderId="33" xfId="0" applyFill="1" applyBorder="1"/>
    <xf numFmtId="0" fontId="0" fillId="19" borderId="26" xfId="0" applyFill="1" applyBorder="1"/>
    <xf numFmtId="0" fontId="0" fillId="19" borderId="7" xfId="0" applyFill="1" applyBorder="1"/>
    <xf numFmtId="0" fontId="0" fillId="19" borderId="8" xfId="0" applyFill="1" applyBorder="1"/>
    <xf numFmtId="0" fontId="0" fillId="19" borderId="9" xfId="0" applyFill="1" applyBorder="1"/>
    <xf numFmtId="0" fontId="0" fillId="2" borderId="34" xfId="0" applyFill="1" applyBorder="1"/>
    <xf numFmtId="0" fontId="0" fillId="2" borderId="20" xfId="0" applyFill="1" applyBorder="1"/>
    <xf numFmtId="0" fontId="0" fillId="4" borderId="21" xfId="0" applyFill="1" applyBorder="1" applyProtection="1">
      <protection locked="0"/>
    </xf>
    <xf numFmtId="0" fontId="1" fillId="3" borderId="22" xfId="0" applyFont="1" applyFill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3" borderId="37" xfId="0" applyNumberFormat="1" applyFill="1" applyBorder="1"/>
    <xf numFmtId="2" fontId="0" fillId="3" borderId="38" xfId="0" applyNumberFormat="1" applyFill="1" applyBorder="1"/>
    <xf numFmtId="2" fontId="0" fillId="3" borderId="16" xfId="0" applyNumberFormat="1" applyFill="1" applyBorder="1"/>
    <xf numFmtId="2" fontId="0" fillId="3" borderId="18" xfId="0" applyNumberFormat="1" applyFill="1" applyBorder="1"/>
    <xf numFmtId="2" fontId="0" fillId="6" borderId="28" xfId="0" applyNumberFormat="1" applyFill="1" applyBorder="1"/>
    <xf numFmtId="0" fontId="0" fillId="2" borderId="2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2" fontId="0" fillId="6" borderId="3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H20" sqref="H20:I20"/>
    </sheetView>
  </sheetViews>
  <sheetFormatPr defaultRowHeight="15" x14ac:dyDescent="0.25"/>
  <sheetData>
    <row r="1" spans="1:13" ht="15.75" thickBot="1" x14ac:dyDescent="0.3">
      <c r="A1" s="22" t="s">
        <v>0</v>
      </c>
      <c r="B1" s="15" t="s">
        <v>6</v>
      </c>
      <c r="C1" s="16" t="s">
        <v>7</v>
      </c>
      <c r="D1" s="16" t="s">
        <v>2</v>
      </c>
      <c r="E1" s="17" t="s">
        <v>8</v>
      </c>
      <c r="F1" s="15" t="s">
        <v>9</v>
      </c>
      <c r="G1" s="16" t="s">
        <v>7</v>
      </c>
      <c r="H1" s="16" t="s">
        <v>2</v>
      </c>
      <c r="I1" s="17" t="s">
        <v>8</v>
      </c>
      <c r="K1" s="15" t="s">
        <v>20</v>
      </c>
      <c r="L1" s="16" t="s">
        <v>21</v>
      </c>
      <c r="M1" s="17" t="s">
        <v>22</v>
      </c>
    </row>
    <row r="2" spans="1:13" x14ac:dyDescent="0.25">
      <c r="A2" s="18">
        <v>105</v>
      </c>
      <c r="B2" s="19">
        <v>104.38</v>
      </c>
      <c r="C2" s="20">
        <f>($C$15/100)*B2</f>
        <v>105.02715599999999</v>
      </c>
      <c r="D2" s="20">
        <f>C2+(2*$C$16)</f>
        <v>104.94715599999999</v>
      </c>
      <c r="E2" s="21">
        <f>D2-A2</f>
        <v>-5.2844000000007441E-2</v>
      </c>
      <c r="F2" s="19">
        <v>104.25</v>
      </c>
      <c r="G2" s="20">
        <f>($D$15/100)*F2</f>
        <v>105.13612499999999</v>
      </c>
      <c r="H2" s="20">
        <f>G2+(2*$D$16)</f>
        <v>105.05612499999999</v>
      </c>
      <c r="I2" s="21">
        <f>H2-A2</f>
        <v>5.6124999999994429E-2</v>
      </c>
      <c r="K2" s="37">
        <v>100</v>
      </c>
      <c r="L2" s="38">
        <v>99</v>
      </c>
      <c r="M2" s="39">
        <f>K2/(L2)</f>
        <v>1.0101010101010102</v>
      </c>
    </row>
    <row r="3" spans="1:13" x14ac:dyDescent="0.25">
      <c r="A3" s="9">
        <v>50</v>
      </c>
      <c r="B3" s="3">
        <v>49.8</v>
      </c>
      <c r="C3" s="1">
        <f>($C$15/100)*B3</f>
        <v>50.108759999999997</v>
      </c>
      <c r="D3" s="1">
        <f>C3+(2*$C$16)</f>
        <v>50.028759999999998</v>
      </c>
      <c r="E3" s="4">
        <f t="shared" ref="E3:E5" si="0">D3-A3</f>
        <v>2.8759999999998342E-2</v>
      </c>
      <c r="F3" s="3">
        <v>49.62</v>
      </c>
      <c r="G3" s="1">
        <f>($D$15/100)*F3</f>
        <v>50.041769999999993</v>
      </c>
      <c r="H3" s="1">
        <f>G3+(2*$D$16)</f>
        <v>49.961769999999994</v>
      </c>
      <c r="I3" s="4">
        <f t="shared" ref="I3:I5" si="1">H3-A3</f>
        <v>-3.8230000000005759E-2</v>
      </c>
      <c r="K3" s="30">
        <v>75</v>
      </c>
      <c r="L3" s="28">
        <v>74.239999999999995</v>
      </c>
      <c r="M3" s="31">
        <f t="shared" ref="M3:M5" si="2">K3/(L3)</f>
        <v>1.0102370689655173</v>
      </c>
    </row>
    <row r="4" spans="1:13" x14ac:dyDescent="0.25">
      <c r="A4" s="9">
        <v>25</v>
      </c>
      <c r="B4" s="3">
        <v>24.92</v>
      </c>
      <c r="C4" s="1">
        <f>($C$15/100)*B4</f>
        <v>25.074504000000001</v>
      </c>
      <c r="D4" s="1">
        <f>C4+(2*$C$16)</f>
        <v>24.994504000000003</v>
      </c>
      <c r="E4" s="4">
        <f t="shared" ref="E4" si="3">D4-A4</f>
        <v>-5.4959999999972808E-3</v>
      </c>
      <c r="F4" s="3">
        <v>24.81</v>
      </c>
      <c r="G4" s="1">
        <f>($D$15/100)*F4</f>
        <v>25.020884999999996</v>
      </c>
      <c r="H4" s="1">
        <f>G4+(2*$D$16)</f>
        <v>24.940884999999998</v>
      </c>
      <c r="I4" s="4">
        <f t="shared" ref="I4" si="4">H4-A4</f>
        <v>-5.9115000000002027E-2</v>
      </c>
      <c r="K4" s="32">
        <v>50</v>
      </c>
      <c r="L4" s="29">
        <v>49.5</v>
      </c>
      <c r="M4" s="33">
        <f t="shared" si="2"/>
        <v>1.0101010101010102</v>
      </c>
    </row>
    <row r="5" spans="1:13" ht="15.75" thickBot="1" x14ac:dyDescent="0.3">
      <c r="A5" s="9">
        <v>5</v>
      </c>
      <c r="B5" s="3">
        <v>5.0599999999999996</v>
      </c>
      <c r="C5" s="1">
        <f>($C$15/100)*B5</f>
        <v>5.0913719999999998</v>
      </c>
      <c r="D5" s="1">
        <f>C5+(2*$C$16)</f>
        <v>5.0113719999999997</v>
      </c>
      <c r="E5" s="4">
        <f t="shared" si="0"/>
        <v>1.1371999999999716E-2</v>
      </c>
      <c r="F5" s="3">
        <v>5.0199999999999996</v>
      </c>
      <c r="G5" s="1">
        <f>($D$15/100)*F5</f>
        <v>5.0626699999999989</v>
      </c>
      <c r="H5" s="1">
        <f>G5+(2*$D$16)</f>
        <v>4.9826699999999988</v>
      </c>
      <c r="I5" s="4">
        <f t="shared" si="1"/>
        <v>-1.7330000000001178E-2</v>
      </c>
      <c r="K5" s="34">
        <v>25</v>
      </c>
      <c r="L5" s="35">
        <v>24.67</v>
      </c>
      <c r="M5" s="36">
        <f t="shared" si="2"/>
        <v>1.0133765707336846</v>
      </c>
    </row>
    <row r="6" spans="1:13" ht="15.75" thickBot="1" x14ac:dyDescent="0.3">
      <c r="A6" s="23"/>
      <c r="B6" s="24"/>
      <c r="C6" s="25"/>
      <c r="D6" s="25"/>
      <c r="E6" s="26"/>
      <c r="F6" s="24"/>
      <c r="G6" s="25"/>
      <c r="H6" s="25"/>
      <c r="I6" s="26"/>
    </row>
    <row r="7" spans="1:13" ht="15.75" thickBot="1" x14ac:dyDescent="0.3">
      <c r="A7" s="22" t="s">
        <v>1</v>
      </c>
      <c r="B7" s="15" t="s">
        <v>6</v>
      </c>
      <c r="C7" s="16" t="s">
        <v>7</v>
      </c>
      <c r="D7" s="16" t="s">
        <v>2</v>
      </c>
      <c r="E7" s="17" t="s">
        <v>8</v>
      </c>
      <c r="F7" s="15" t="s">
        <v>9</v>
      </c>
      <c r="G7" s="16" t="s">
        <v>7</v>
      </c>
      <c r="H7" s="16" t="s">
        <v>2</v>
      </c>
      <c r="I7" s="17" t="s">
        <v>8</v>
      </c>
    </row>
    <row r="8" spans="1:13" x14ac:dyDescent="0.25">
      <c r="A8" s="18">
        <v>95</v>
      </c>
      <c r="B8" s="19">
        <v>94.38</v>
      </c>
      <c r="C8" s="20">
        <f>($C$15/100)*B8</f>
        <v>94.965155999999993</v>
      </c>
      <c r="D8" s="20">
        <f>C8-(2*$C$16)</f>
        <v>95.045155999999992</v>
      </c>
      <c r="E8" s="21">
        <f t="shared" ref="E8:E12" si="5">D8-A8</f>
        <v>4.5155999999991536E-2</v>
      </c>
      <c r="F8" s="19">
        <v>94.15</v>
      </c>
      <c r="G8" s="20">
        <f>($D$15/100)*F8</f>
        <v>94.950275000000005</v>
      </c>
      <c r="H8" s="20">
        <f>G8-(2*$D$16)</f>
        <v>95.030275000000003</v>
      </c>
      <c r="I8" s="21">
        <f t="shared" ref="I8:I12" si="6">H8-A8</f>
        <v>3.027500000000316E-2</v>
      </c>
    </row>
    <row r="9" spans="1:13" x14ac:dyDescent="0.25">
      <c r="A9" s="9">
        <v>40</v>
      </c>
      <c r="B9" s="3">
        <v>39.700000000000003</v>
      </c>
      <c r="C9" s="1">
        <f t="shared" ref="C9:C10" si="7">($C$15/100)*B9</f>
        <v>39.94614</v>
      </c>
      <c r="D9" s="1">
        <f t="shared" ref="D9:D10" si="8">C9-(2*$C$16)</f>
        <v>40.026139999999998</v>
      </c>
      <c r="E9" s="4">
        <f t="shared" ref="E9:E10" si="9">D9-A9</f>
        <v>2.6139999999998054E-2</v>
      </c>
      <c r="F9" s="3">
        <v>39.57</v>
      </c>
      <c r="G9" s="1">
        <f t="shared" ref="G9:G10" si="10">($D$15/100)*F9</f>
        <v>39.906345000000002</v>
      </c>
      <c r="H9" s="1">
        <f t="shared" ref="H9:H10" si="11">G9-(2*$D$16)</f>
        <v>39.986345</v>
      </c>
      <c r="I9" s="4">
        <f t="shared" ref="I9:I10" si="12">H9-A9</f>
        <v>-1.3654999999999973E-2</v>
      </c>
    </row>
    <row r="10" spans="1:13" x14ac:dyDescent="0.25">
      <c r="A10" s="9">
        <v>25</v>
      </c>
      <c r="B10" s="3">
        <v>24.78</v>
      </c>
      <c r="C10" s="1">
        <f t="shared" si="7"/>
        <v>24.933636</v>
      </c>
      <c r="D10" s="1">
        <f t="shared" si="8"/>
        <v>25.013635999999998</v>
      </c>
      <c r="E10" s="4">
        <f t="shared" si="9"/>
        <v>1.3635999999998205E-2</v>
      </c>
      <c r="F10" s="3">
        <v>24.76</v>
      </c>
      <c r="G10" s="1">
        <f t="shared" si="10"/>
        <v>24.970459999999999</v>
      </c>
      <c r="H10" s="1">
        <f t="shared" si="11"/>
        <v>25.050459999999998</v>
      </c>
      <c r="I10" s="4">
        <f t="shared" si="12"/>
        <v>5.0459999999997507E-2</v>
      </c>
    </row>
    <row r="11" spans="1:13" x14ac:dyDescent="0.25">
      <c r="A11" s="9">
        <v>15</v>
      </c>
      <c r="B11" s="3">
        <v>14.82</v>
      </c>
      <c r="C11" s="1">
        <f>($C$15/100)*B11</f>
        <v>14.911884000000001</v>
      </c>
      <c r="D11" s="1">
        <f>C11-(2*$C$16)</f>
        <v>14.991884000000001</v>
      </c>
      <c r="E11" s="4">
        <f t="shared" si="5"/>
        <v>-8.115999999999346E-3</v>
      </c>
      <c r="F11" s="3">
        <v>14.83</v>
      </c>
      <c r="G11" s="1">
        <f>($D$15/100)*F11</f>
        <v>14.956054999999999</v>
      </c>
      <c r="H11" s="1">
        <f>G11-(2*$D$16)</f>
        <v>15.036054999999999</v>
      </c>
      <c r="I11" s="4">
        <f t="shared" si="6"/>
        <v>3.6054999999999282E-2</v>
      </c>
    </row>
    <row r="12" spans="1:13" ht="15.75" thickBot="1" x14ac:dyDescent="0.3">
      <c r="A12" s="10">
        <v>7.5</v>
      </c>
      <c r="B12" s="5">
        <v>7.38</v>
      </c>
      <c r="C12" s="6">
        <f>($C$15/100)*B12</f>
        <v>7.4257559999999998</v>
      </c>
      <c r="D12" s="6">
        <f>C12-(2*$C$16)</f>
        <v>7.5057559999999999</v>
      </c>
      <c r="E12" s="7">
        <f t="shared" si="5"/>
        <v>5.7559999999998723E-3</v>
      </c>
      <c r="F12" s="5">
        <v>7.38</v>
      </c>
      <c r="G12" s="6">
        <f>($D$15/100)*F12</f>
        <v>7.4427299999999992</v>
      </c>
      <c r="H12" s="6">
        <f>G12-(2*$D$16)</f>
        <v>7.5227299999999993</v>
      </c>
      <c r="I12" s="7">
        <f t="shared" si="6"/>
        <v>2.2729999999999251E-2</v>
      </c>
    </row>
    <row r="13" spans="1:13" ht="15.75" thickBot="1" x14ac:dyDescent="0.3">
      <c r="A13" s="8"/>
      <c r="B13" s="11"/>
      <c r="C13" s="11"/>
      <c r="D13" s="50"/>
      <c r="E13" s="70">
        <f>MAX(E2:E12)</f>
        <v>4.5155999999991536E-2</v>
      </c>
      <c r="F13" s="71" t="s">
        <v>27</v>
      </c>
      <c r="G13" s="71"/>
      <c r="H13" s="71"/>
      <c r="I13" s="70">
        <f>MAX(I2:I12)</f>
        <v>5.6124999999994429E-2</v>
      </c>
    </row>
    <row r="14" spans="1:13" ht="15.75" thickBot="1" x14ac:dyDescent="0.3">
      <c r="A14" s="2"/>
      <c r="B14" s="15"/>
      <c r="C14" s="16" t="s">
        <v>4</v>
      </c>
      <c r="D14" s="51" t="s">
        <v>5</v>
      </c>
      <c r="E14" s="49">
        <f>MIN(E2:E12)</f>
        <v>-5.2844000000007441E-2</v>
      </c>
      <c r="F14" s="72" t="s">
        <v>28</v>
      </c>
      <c r="G14" s="72"/>
      <c r="H14" s="72"/>
      <c r="I14" s="49">
        <f>MIN(I2:I12)</f>
        <v>-5.9115000000002027E-2</v>
      </c>
    </row>
    <row r="15" spans="1:13" ht="15.75" thickBot="1" x14ac:dyDescent="0.3">
      <c r="A15" s="2"/>
      <c r="B15" s="12" t="s">
        <v>3</v>
      </c>
      <c r="C15" s="13">
        <v>100.62</v>
      </c>
      <c r="D15" s="14">
        <v>100.85</v>
      </c>
      <c r="E15" s="73" t="s">
        <v>23</v>
      </c>
      <c r="F15" s="52"/>
      <c r="G15" s="53"/>
      <c r="H15" s="54"/>
      <c r="I15" s="73" t="s">
        <v>24</v>
      </c>
    </row>
    <row r="16" spans="1:13" ht="15.75" thickBot="1" x14ac:dyDescent="0.3">
      <c r="A16" s="58"/>
      <c r="B16" s="59" t="s">
        <v>2</v>
      </c>
      <c r="C16" s="60">
        <v>-0.04</v>
      </c>
      <c r="D16" s="61">
        <f>C16</f>
        <v>-0.04</v>
      </c>
      <c r="E16" s="74">
        <f>E13-E14</f>
        <v>9.7999999999998977E-2</v>
      </c>
      <c r="F16" s="55"/>
      <c r="G16" s="56"/>
      <c r="H16" s="57"/>
      <c r="I16" s="74">
        <f>I13-I14</f>
        <v>0.11523999999999646</v>
      </c>
    </row>
    <row r="17" spans="1:9" ht="15.75" thickBot="1" x14ac:dyDescent="0.3">
      <c r="A17" s="62" t="s">
        <v>25</v>
      </c>
      <c r="B17" s="63"/>
      <c r="C17" s="68">
        <f>C15*25.4</f>
        <v>2555.748</v>
      </c>
      <c r="D17" s="69">
        <f>D15*25.4</f>
        <v>2561.5899999999997</v>
      </c>
      <c r="E17" s="27"/>
      <c r="I17" s="27"/>
    </row>
    <row r="18" spans="1:9" ht="15.75" thickBot="1" x14ac:dyDescent="0.3">
      <c r="A18" t="s">
        <v>10</v>
      </c>
      <c r="H18" s="64" t="s">
        <v>29</v>
      </c>
      <c r="I18" s="65"/>
    </row>
    <row r="19" spans="1:9" ht="15.75" thickBot="1" x14ac:dyDescent="0.3">
      <c r="A19" t="s">
        <v>11</v>
      </c>
      <c r="H19" s="66">
        <f>D2-D8</f>
        <v>9.902000000000001</v>
      </c>
      <c r="I19" s="67">
        <f>H2-H8</f>
        <v>10.025849999999991</v>
      </c>
    </row>
    <row r="20" spans="1:9" ht="15.75" thickBot="1" x14ac:dyDescent="0.3">
      <c r="A20" t="s">
        <v>12</v>
      </c>
      <c r="H20" s="64" t="s">
        <v>26</v>
      </c>
      <c r="I20" s="65"/>
    </row>
    <row r="21" spans="1:9" x14ac:dyDescent="0.25">
      <c r="A21" t="s">
        <v>13</v>
      </c>
    </row>
    <row r="22" spans="1:9" x14ac:dyDescent="0.25">
      <c r="A22" t="s">
        <v>14</v>
      </c>
    </row>
    <row r="23" spans="1:9" x14ac:dyDescent="0.25">
      <c r="A23" t="s">
        <v>15</v>
      </c>
    </row>
    <row r="24" spans="1:9" ht="15.75" thickBot="1" x14ac:dyDescent="0.3"/>
    <row r="25" spans="1:9" x14ac:dyDescent="0.25">
      <c r="A25" s="46" t="s">
        <v>16</v>
      </c>
      <c r="B25" s="43">
        <f>C15</f>
        <v>100.62</v>
      </c>
      <c r="C25" s="40">
        <f>C17</f>
        <v>2555.748</v>
      </c>
    </row>
    <row r="26" spans="1:9" x14ac:dyDescent="0.25">
      <c r="A26" s="47" t="s">
        <v>17</v>
      </c>
      <c r="B26" s="44">
        <f>D15</f>
        <v>100.85</v>
      </c>
      <c r="C26" s="41">
        <f>D17</f>
        <v>2561.5899999999997</v>
      </c>
    </row>
    <row r="27" spans="1:9" x14ac:dyDescent="0.25">
      <c r="A27" s="47" t="s">
        <v>18</v>
      </c>
      <c r="B27" s="44">
        <f>AVERAGE(M2:M5)*100</f>
        <v>101.09539149753056</v>
      </c>
      <c r="C27" s="41">
        <f>B27*25.4</f>
        <v>2567.8229440372761</v>
      </c>
    </row>
    <row r="28" spans="1:9" ht="15.75" thickBot="1" x14ac:dyDescent="0.3">
      <c r="A28" s="48" t="s">
        <v>19</v>
      </c>
      <c r="B28" s="45">
        <f>C16</f>
        <v>-0.04</v>
      </c>
      <c r="C28" s="42"/>
    </row>
  </sheetData>
  <sheetProtection selectLockedCells="1"/>
  <mergeCells count="5">
    <mergeCell ref="F13:H13"/>
    <mergeCell ref="F14:H14"/>
    <mergeCell ref="A17:B17"/>
    <mergeCell ref="H20:I20"/>
    <mergeCell ref="H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Zemlin</dc:creator>
  <cp:lastModifiedBy>Karl Zemlin</cp:lastModifiedBy>
  <dcterms:created xsi:type="dcterms:W3CDTF">2016-07-07T21:43:59Z</dcterms:created>
  <dcterms:modified xsi:type="dcterms:W3CDTF">2017-03-07T01:34:22Z</dcterms:modified>
</cp:coreProperties>
</file>